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<sst xmlns="http://schemas.openxmlformats.org/spreadsheetml/2006/main" count="177" uniqueCount="73">
  <si>
    <t>Основен суд Битола со одделение Демир Хисар - извештај за Второ полугодие 2020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</si>
  <si>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</si>
  <si>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</si>
  <si>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</si>
  <si>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</si>
  <si>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</si>
  <si>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</si>
  <si>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</si>
  <si>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</si>
  <si>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</si>
  <si>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</si>
  <si>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</si>
  <si>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</si>
  <si>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</si>
  <si>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</si>
  <si>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</si>
  <si>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</si>
  <si>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</si>
  <si>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</si>
  <si>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</si>
  <si>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</si>
  <si>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 извршување</t>
  </si>
  <si>
    <t>Приговори против  неправилности при извршување</t>
  </si>
  <si>
    <t>Издавање дозволи</t>
  </si>
  <si>
    <t>Регистрација на политички партии и др.</t>
  </si>
  <si>
    <t>Парнични</t>
  </si>
  <si>
    <t>Разни парнични предмети</t>
  </si>
  <si>
    <t>Работни спорови</t>
  </si>
  <si>
    <t>Семејни спорови</t>
  </si>
  <si>
    <t>Платни налози-предлог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</si>
  <si>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</si>
  <si>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</si>
  <si>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</si>
  <si>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</si>
  <si>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</si>
  <si>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</si>
  <si>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</si>
  <si>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</si>
  <si>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</si>
  <si>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</si>
  <si>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</si>
  <si>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</si>
  <si>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</si>
  <si>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</si>
  <si>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</si>
  <si>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</si>
  <si>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</si>
  <si>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</si>
  <si>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</si>
  <si>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</si>
  <si>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</si>
  <si>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</si>
  <si>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</si>
  <si>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</si>
  <si>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</si>
  <si>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</si>
  <si>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</si>
  <si>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</si>
  <si>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</si>
  <si>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</si>
  <si>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</si>
  <si>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</si>
  <si>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</si>
  <si>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</si>
  <si>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</si>
  <si>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</si>
  <si>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</si>
  <si>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 судска упрaва</t>
  </si>
  <si>
    <t>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</si>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</sst>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8"/>
      <color indexed="9"/>
      <name val="Tahoma"/>
      <family val="2"/>
    </font>
    <font>
      <sz val="12"/>
      <color indexed="9"/>
      <name val="Tahoma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0" applyFont="1" applyAlignment="1">
      <alignment/>
    </xf>
    <xf numFmtId="164" fontId="4" fillId="2" borderId="0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left" vertical="center" wrapText="1"/>
      <protection/>
    </xf>
    <xf numFmtId="164" fontId="5" fillId="4" borderId="1" xfId="20" applyFont="1" applyFill="1" applyBorder="1" applyAlignment="1">
      <alignment horizontal="center" vertical="center" wrapText="1"/>
      <protection/>
    </xf>
    <xf numFmtId="164" fontId="5" fillId="4" borderId="1" xfId="20" applyFont="1" applyFill="1" applyBorder="1" applyAlignment="1">
      <alignment horizontal="left" vertical="center" wrapText="1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left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4" fontId="5" fillId="5" borderId="1" xfId="20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20" zoomScaleNormal="120" workbookViewId="0" topLeftCell="A1">
      <selection activeCell="L9" sqref="L9"/>
    </sheetView>
  </sheetViews>
  <sheetFormatPr defaultColWidth="5.7109375" defaultRowHeight="12.75"/>
  <cols>
    <col min="1" max="1" width="6.140625" style="1" customWidth="1"/>
    <col min="2" max="2" width="28.00390625" style="1" customWidth="1"/>
    <col min="3" max="7" width="16.421875" style="1" customWidth="1"/>
    <col min="8" max="8" width="17.28125" style="1" customWidth="1"/>
    <col min="9" max="9" width="0" style="1" customWidth="1"/>
    <col min="10" max="245" width="6.8515625" style="1" customWidth="1"/>
    <col min="246" max="16384" width="11.5742187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2:8" ht="15.75" customHeight="1">
      <c r="B2" s="4" t="s">
        <v>1</v>
      </c>
      <c r="C2" s="5" t="s">
        <v>2</v>
      </c>
      <c r="D2" s="5"/>
      <c r="E2" s="5"/>
      <c r="F2" s="5"/>
      <c r="G2" s="5"/>
      <c r="H2" s="5"/>
    </row>
    <row r="3" spans="2:8" ht="14.25" customHeight="1">
      <c r="B3" s="6" t="s">
        <v>3</v>
      </c>
      <c r="C3" s="7" t="s">
        <v>4</v>
      </c>
      <c r="D3" s="7"/>
      <c r="E3" s="7"/>
      <c r="F3" s="7"/>
      <c r="G3" s="7"/>
      <c r="H3" s="7"/>
    </row>
    <row r="4" spans="2:8" ht="27.75"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</row>
    <row r="5" spans="2:8" ht="16.5">
      <c r="B5" s="9" t="s">
        <v>12</v>
      </c>
      <c r="C5" s="10"/>
      <c r="D5" s="10">
        <v>15</v>
      </c>
      <c r="E5" s="10"/>
      <c r="F5" s="10">
        <f aca="true" t="shared" si="0" ref="F5:F11">C5+D5-E5</f>
        <v>15</v>
      </c>
      <c r="G5" s="10">
        <v>10</v>
      </c>
      <c r="H5" s="10">
        <f aca="true" t="shared" si="1" ref="H5:H11">F5-G5</f>
        <v>5</v>
      </c>
    </row>
    <row r="6" spans="2:8" ht="27.75">
      <c r="B6" s="9" t="s">
        <v>13</v>
      </c>
      <c r="C6" s="10">
        <v>17</v>
      </c>
      <c r="D6" s="10">
        <v>215</v>
      </c>
      <c r="E6" s="10"/>
      <c r="F6" s="10">
        <f t="shared" si="0"/>
        <v>232</v>
      </c>
      <c r="G6" s="10">
        <v>216</v>
      </c>
      <c r="H6" s="10">
        <f t="shared" si="1"/>
        <v>16</v>
      </c>
    </row>
    <row r="7" spans="2:8" ht="16.5">
      <c r="B7" s="9" t="s">
        <v>14</v>
      </c>
      <c r="C7" s="10">
        <v>59</v>
      </c>
      <c r="D7" s="10">
        <v>45</v>
      </c>
      <c r="E7" s="10"/>
      <c r="F7" s="10">
        <f t="shared" si="0"/>
        <v>104</v>
      </c>
      <c r="G7" s="10">
        <v>30</v>
      </c>
      <c r="H7" s="10">
        <f t="shared" si="1"/>
        <v>74</v>
      </c>
    </row>
    <row r="8" spans="2:8" ht="16.5">
      <c r="B8" s="9" t="s">
        <v>15</v>
      </c>
      <c r="C8" s="10">
        <v>990</v>
      </c>
      <c r="D8" s="10">
        <v>538</v>
      </c>
      <c r="E8" s="10"/>
      <c r="F8" s="10">
        <f t="shared" si="0"/>
        <v>1528</v>
      </c>
      <c r="G8" s="10">
        <v>683</v>
      </c>
      <c r="H8" s="10">
        <f t="shared" si="1"/>
        <v>845</v>
      </c>
    </row>
    <row r="9" spans="2:8" ht="27.75">
      <c r="B9" s="9" t="s">
        <v>16</v>
      </c>
      <c r="C9" s="10">
        <v>93</v>
      </c>
      <c r="D9" s="10">
        <v>298</v>
      </c>
      <c r="E9" s="10"/>
      <c r="F9" s="10">
        <f t="shared" si="0"/>
        <v>391</v>
      </c>
      <c r="G9" s="10">
        <v>330</v>
      </c>
      <c r="H9" s="10">
        <f t="shared" si="1"/>
        <v>61</v>
      </c>
    </row>
    <row r="10" spans="2:8" ht="16.5">
      <c r="B10" s="9" t="s">
        <v>17</v>
      </c>
      <c r="C10" s="10">
        <v>8</v>
      </c>
      <c r="D10" s="10">
        <v>792</v>
      </c>
      <c r="E10" s="10"/>
      <c r="F10" s="10">
        <f t="shared" si="0"/>
        <v>800</v>
      </c>
      <c r="G10" s="11">
        <v>795</v>
      </c>
      <c r="H10" s="10">
        <f t="shared" si="1"/>
        <v>5</v>
      </c>
    </row>
    <row r="11" spans="2:8" ht="16.5">
      <c r="B11" s="9" t="s">
        <v>18</v>
      </c>
      <c r="C11" s="10">
        <v>2</v>
      </c>
      <c r="D11" s="10">
        <v>15</v>
      </c>
      <c r="E11" s="10"/>
      <c r="F11" s="10">
        <f t="shared" si="0"/>
        <v>17</v>
      </c>
      <c r="G11" s="11">
        <v>14</v>
      </c>
      <c r="H11" s="10">
        <f t="shared" si="1"/>
        <v>3</v>
      </c>
    </row>
    <row r="12" spans="2:8" ht="27.75">
      <c r="B12" s="8" t="s">
        <v>19</v>
      </c>
      <c r="C12" s="8">
        <f>SUM(C5:C11)</f>
        <v>1169</v>
      </c>
      <c r="D12" s="8">
        <f>SUM(D5:D11)</f>
        <v>1918</v>
      </c>
      <c r="E12" s="8">
        <f>SUM(E5:E11)</f>
        <v>0</v>
      </c>
      <c r="F12" s="8">
        <f>SUM(F5:F11)</f>
        <v>3087</v>
      </c>
      <c r="G12" s="8">
        <f>SUM(G5:G11)</f>
        <v>2078</v>
      </c>
      <c r="H12" s="8">
        <f>SUM(H5:H11)</f>
        <v>1009</v>
      </c>
    </row>
    <row r="13" spans="2:8" ht="14.25" customHeight="1">
      <c r="B13" s="6" t="s">
        <v>3</v>
      </c>
      <c r="C13" s="7" t="s">
        <v>20</v>
      </c>
      <c r="D13" s="7"/>
      <c r="E13" s="7"/>
      <c r="F13" s="7"/>
      <c r="G13" s="7"/>
      <c r="H13" s="7"/>
    </row>
    <row r="14" spans="2:8" ht="27.75">
      <c r="B14" s="8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8" t="s">
        <v>10</v>
      </c>
      <c r="H14" s="8" t="s">
        <v>11</v>
      </c>
    </row>
    <row r="15" spans="2:8" ht="16.5">
      <c r="B15" s="9" t="s">
        <v>21</v>
      </c>
      <c r="C15" s="10">
        <v>1</v>
      </c>
      <c r="D15" s="10">
        <v>1</v>
      </c>
      <c r="E15" s="10"/>
      <c r="F15" s="10">
        <f aca="true" t="shared" si="2" ref="F15:F17">C15+D15-E15</f>
        <v>2</v>
      </c>
      <c r="G15" s="10">
        <v>1</v>
      </c>
      <c r="H15" s="10">
        <f aca="true" t="shared" si="3" ref="H15:H17">F15-G15</f>
        <v>1</v>
      </c>
    </row>
    <row r="16" spans="2:8" ht="40.5">
      <c r="B16" s="9" t="s">
        <v>22</v>
      </c>
      <c r="C16" s="10">
        <v>15</v>
      </c>
      <c r="D16" s="10">
        <v>229</v>
      </c>
      <c r="E16" s="10"/>
      <c r="F16" s="10">
        <f t="shared" si="2"/>
        <v>244</v>
      </c>
      <c r="G16" s="10">
        <v>242</v>
      </c>
      <c r="H16" s="10">
        <f t="shared" si="3"/>
        <v>2</v>
      </c>
    </row>
    <row r="17" spans="2:8" ht="16.5">
      <c r="B17" s="9" t="s">
        <v>23</v>
      </c>
      <c r="C17" s="10"/>
      <c r="D17" s="10">
        <v>7</v>
      </c>
      <c r="E17" s="10"/>
      <c r="F17" s="10">
        <f t="shared" si="2"/>
        <v>7</v>
      </c>
      <c r="G17" s="10">
        <v>7</v>
      </c>
      <c r="H17" s="10">
        <f t="shared" si="3"/>
        <v>0</v>
      </c>
    </row>
    <row r="18" spans="2:8" ht="27.75">
      <c r="B18" s="8" t="s">
        <v>19</v>
      </c>
      <c r="C18" s="8">
        <f>SUM(C15:C17)</f>
        <v>16</v>
      </c>
      <c r="D18" s="8">
        <f>SUM(D15:D17)</f>
        <v>237</v>
      </c>
      <c r="E18" s="8">
        <f>SUM(E15:E17)</f>
        <v>0</v>
      </c>
      <c r="F18" s="8">
        <f>SUM(F15:F17)</f>
        <v>253</v>
      </c>
      <c r="G18" s="8">
        <f>SUM(G15:G17)</f>
        <v>250</v>
      </c>
      <c r="H18" s="8">
        <f>SUM(H15:H17)</f>
        <v>3</v>
      </c>
    </row>
    <row r="19" spans="2:8" ht="12.75" customHeight="1">
      <c r="B19" s="6" t="s">
        <v>3</v>
      </c>
      <c r="C19" s="12" t="s">
        <v>24</v>
      </c>
      <c r="D19" s="12"/>
      <c r="E19" s="12"/>
      <c r="F19" s="12"/>
      <c r="G19" s="12"/>
      <c r="H19" s="12"/>
    </row>
    <row r="20" spans="2:8" ht="27.75">
      <c r="B20" s="8" t="s">
        <v>5</v>
      </c>
      <c r="C20" s="8" t="s">
        <v>6</v>
      </c>
      <c r="D20" s="8" t="s">
        <v>7</v>
      </c>
      <c r="E20" s="8" t="s">
        <v>8</v>
      </c>
      <c r="F20" s="8" t="s">
        <v>9</v>
      </c>
      <c r="G20" s="8" t="s">
        <v>10</v>
      </c>
      <c r="H20" s="8" t="s">
        <v>11</v>
      </c>
    </row>
    <row r="21" spans="2:8" ht="27.75">
      <c r="B21" s="11" t="s">
        <v>24</v>
      </c>
      <c r="C21" s="11"/>
      <c r="D21" s="11">
        <v>1</v>
      </c>
      <c r="E21" s="11"/>
      <c r="F21" s="11">
        <f>C21+D21-E21</f>
        <v>1</v>
      </c>
      <c r="G21" s="11">
        <v>1</v>
      </c>
      <c r="H21" s="11">
        <f>F21-G21</f>
        <v>0</v>
      </c>
    </row>
    <row r="22" spans="2:8" ht="27.75">
      <c r="B22" s="8" t="s">
        <v>19</v>
      </c>
      <c r="C22" s="8">
        <f>SUM(C21)</f>
        <v>0</v>
      </c>
      <c r="D22" s="8">
        <f>SUM(D21)</f>
        <v>1</v>
      </c>
      <c r="E22" s="8">
        <f>SUM(E21)</f>
        <v>0</v>
      </c>
      <c r="F22" s="8">
        <f>SUM(F21)</f>
        <v>1</v>
      </c>
      <c r="G22" s="8">
        <f>SUM(G21)</f>
        <v>1</v>
      </c>
      <c r="H22" s="8">
        <f>SUM(H21)</f>
        <v>0</v>
      </c>
    </row>
    <row r="23" spans="2:8" ht="14.25" customHeight="1">
      <c r="B23" s="6" t="s">
        <v>3</v>
      </c>
      <c r="C23" s="7" t="s">
        <v>25</v>
      </c>
      <c r="D23" s="7"/>
      <c r="E23" s="7"/>
      <c r="F23" s="7"/>
      <c r="G23" s="7"/>
      <c r="H23" s="7"/>
    </row>
    <row r="24" spans="2:8" ht="27.75">
      <c r="B24" s="8" t="s">
        <v>5</v>
      </c>
      <c r="C24" s="8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</row>
    <row r="25" spans="2:8" ht="27.75">
      <c r="B25" s="9" t="s">
        <v>26</v>
      </c>
      <c r="C25" s="10">
        <v>1</v>
      </c>
      <c r="D25" s="10">
        <v>5</v>
      </c>
      <c r="E25" s="10"/>
      <c r="F25" s="10">
        <f aca="true" t="shared" si="4" ref="F25:F36">C25+D25-E25</f>
        <v>6</v>
      </c>
      <c r="G25" s="10">
        <v>4</v>
      </c>
      <c r="H25" s="10">
        <f aca="true" t="shared" si="5" ref="H25:H36">F25-G25</f>
        <v>2</v>
      </c>
    </row>
    <row r="26" spans="2:8" ht="16.5">
      <c r="B26" s="9" t="s">
        <v>27</v>
      </c>
      <c r="C26" s="10">
        <v>402</v>
      </c>
      <c r="D26" s="10">
        <v>184</v>
      </c>
      <c r="E26" s="10"/>
      <c r="F26" s="10">
        <f t="shared" si="4"/>
        <v>586</v>
      </c>
      <c r="G26" s="10">
        <v>285</v>
      </c>
      <c r="H26" s="10">
        <f t="shared" si="5"/>
        <v>301</v>
      </c>
    </row>
    <row r="27" spans="2:8" ht="16.5">
      <c r="B27" s="9" t="s">
        <v>28</v>
      </c>
      <c r="C27" s="10">
        <v>86</v>
      </c>
      <c r="D27" s="10">
        <v>99</v>
      </c>
      <c r="E27" s="10"/>
      <c r="F27" s="10">
        <f t="shared" si="4"/>
        <v>185</v>
      </c>
      <c r="G27" s="10">
        <v>95</v>
      </c>
      <c r="H27" s="10">
        <f t="shared" si="5"/>
        <v>90</v>
      </c>
    </row>
    <row r="28" spans="2:8" ht="16.5">
      <c r="B28" s="9" t="s">
        <v>29</v>
      </c>
      <c r="C28" s="10"/>
      <c r="D28" s="10">
        <v>1</v>
      </c>
      <c r="E28" s="10"/>
      <c r="F28" s="10">
        <f t="shared" si="4"/>
        <v>1</v>
      </c>
      <c r="G28" s="10">
        <v>1</v>
      </c>
      <c r="H28" s="10">
        <f t="shared" si="5"/>
        <v>0</v>
      </c>
    </row>
    <row r="29" spans="2:8" ht="16.5">
      <c r="B29" s="9" t="s">
        <v>30</v>
      </c>
      <c r="C29" s="10">
        <v>64</v>
      </c>
      <c r="D29" s="10">
        <v>13</v>
      </c>
      <c r="E29" s="10"/>
      <c r="F29" s="10">
        <f t="shared" si="4"/>
        <v>77</v>
      </c>
      <c r="G29" s="10">
        <v>29</v>
      </c>
      <c r="H29" s="10">
        <f t="shared" si="5"/>
        <v>48</v>
      </c>
    </row>
    <row r="30" spans="2:8" ht="16.5">
      <c r="B30" s="9" t="s">
        <v>31</v>
      </c>
      <c r="C30" s="10">
        <v>41</v>
      </c>
      <c r="D30" s="10">
        <v>95</v>
      </c>
      <c r="E30" s="10"/>
      <c r="F30" s="10">
        <f t="shared" si="4"/>
        <v>136</v>
      </c>
      <c r="G30" s="11">
        <v>82</v>
      </c>
      <c r="H30" s="10">
        <f t="shared" si="5"/>
        <v>54</v>
      </c>
    </row>
    <row r="31" spans="2:8" ht="27.75">
      <c r="B31" s="9" t="s">
        <v>32</v>
      </c>
      <c r="C31" s="10">
        <v>157</v>
      </c>
      <c r="D31" s="10">
        <v>114</v>
      </c>
      <c r="E31" s="10">
        <v>2</v>
      </c>
      <c r="F31" s="10">
        <f t="shared" si="4"/>
        <v>269</v>
      </c>
      <c r="G31" s="10">
        <v>141</v>
      </c>
      <c r="H31" s="10">
        <f t="shared" si="5"/>
        <v>128</v>
      </c>
    </row>
    <row r="32" spans="2:8" ht="16.5">
      <c r="B32" s="9" t="s">
        <v>33</v>
      </c>
      <c r="C32" s="10"/>
      <c r="D32" s="10"/>
      <c r="E32" s="10"/>
      <c r="F32" s="10">
        <f t="shared" si="4"/>
        <v>0</v>
      </c>
      <c r="G32" s="10"/>
      <c r="H32" s="10">
        <f t="shared" si="5"/>
        <v>0</v>
      </c>
    </row>
    <row r="33" spans="2:8" ht="16.5">
      <c r="B33" s="9" t="s">
        <v>34</v>
      </c>
      <c r="C33" s="10">
        <v>119</v>
      </c>
      <c r="D33" s="10">
        <v>93</v>
      </c>
      <c r="E33" s="10"/>
      <c r="F33" s="10">
        <f t="shared" si="4"/>
        <v>212</v>
      </c>
      <c r="G33" s="10">
        <v>77</v>
      </c>
      <c r="H33" s="10">
        <f t="shared" si="5"/>
        <v>135</v>
      </c>
    </row>
    <row r="34" spans="2:8" ht="16.5">
      <c r="B34" s="9" t="s">
        <v>35</v>
      </c>
      <c r="C34" s="10">
        <v>81</v>
      </c>
      <c r="D34" s="10">
        <v>51</v>
      </c>
      <c r="E34" s="10"/>
      <c r="F34" s="10">
        <f t="shared" si="4"/>
        <v>132</v>
      </c>
      <c r="G34" s="10">
        <v>62</v>
      </c>
      <c r="H34" s="10">
        <f t="shared" si="5"/>
        <v>70</v>
      </c>
    </row>
    <row r="35" spans="2:8" ht="16.5">
      <c r="B35" s="9" t="s">
        <v>36</v>
      </c>
      <c r="C35" s="10">
        <v>1</v>
      </c>
      <c r="D35" s="10">
        <v>5</v>
      </c>
      <c r="E35" s="10"/>
      <c r="F35" s="10">
        <f t="shared" si="4"/>
        <v>6</v>
      </c>
      <c r="G35" s="10">
        <v>3</v>
      </c>
      <c r="H35" s="10">
        <f t="shared" si="5"/>
        <v>3</v>
      </c>
    </row>
    <row r="36" spans="2:8" ht="26.25" customHeight="1">
      <c r="B36" s="9" t="s">
        <v>37</v>
      </c>
      <c r="C36" s="10">
        <v>360</v>
      </c>
      <c r="D36" s="10">
        <v>331</v>
      </c>
      <c r="E36" s="10">
        <v>1</v>
      </c>
      <c r="F36" s="10">
        <f t="shared" si="4"/>
        <v>690</v>
      </c>
      <c r="G36" s="10">
        <v>301</v>
      </c>
      <c r="H36" s="10">
        <f t="shared" si="5"/>
        <v>389</v>
      </c>
    </row>
    <row r="37" spans="2:8" ht="27.75">
      <c r="B37" s="8" t="s">
        <v>19</v>
      </c>
      <c r="C37" s="8">
        <f>SUM(C25:C26,C27:C36)</f>
        <v>1312</v>
      </c>
      <c r="D37" s="8">
        <f>SUM(D25:D26,D27:D36)</f>
        <v>991</v>
      </c>
      <c r="E37" s="8">
        <f>SUM(E25:E26,E27:E36)</f>
        <v>3</v>
      </c>
      <c r="F37" s="8">
        <f>SUM(F25:F26,F27:F36)</f>
        <v>2300</v>
      </c>
      <c r="G37" s="8">
        <f>SUM(G25:G26,G27:G36)</f>
        <v>1080</v>
      </c>
      <c r="H37" s="8">
        <f>SUM(H25:H26,H27:H36)</f>
        <v>1220</v>
      </c>
    </row>
    <row r="38" spans="2:8" ht="16.5">
      <c r="B38" s="6" t="s">
        <v>38</v>
      </c>
      <c r="C38" s="6">
        <f>C37+C18+C12+C22</f>
        <v>2497</v>
      </c>
      <c r="D38" s="6">
        <f>D37+D18+D12+D22</f>
        <v>3147</v>
      </c>
      <c r="E38" s="6">
        <f>E37+E18+E12+E22</f>
        <v>3</v>
      </c>
      <c r="F38" s="6">
        <f>F37+F18+F12+F22</f>
        <v>5641</v>
      </c>
      <c r="G38" s="6">
        <f>G37+G18+G12+G22</f>
        <v>3409</v>
      </c>
      <c r="H38" s="6">
        <f>H37+H18+H12+H22</f>
        <v>2232</v>
      </c>
    </row>
    <row r="39" spans="2:8" ht="15.75" customHeight="1">
      <c r="B39" s="4" t="s">
        <v>1</v>
      </c>
      <c r="C39" s="5" t="s">
        <v>39</v>
      </c>
      <c r="D39" s="5"/>
      <c r="E39" s="5"/>
      <c r="F39" s="5"/>
      <c r="G39" s="5"/>
      <c r="H39" s="5"/>
    </row>
    <row r="40" spans="2:8" ht="14.25" customHeight="1">
      <c r="B40" s="6" t="s">
        <v>3</v>
      </c>
      <c r="C40" s="7" t="s">
        <v>40</v>
      </c>
      <c r="D40" s="7"/>
      <c r="E40" s="7"/>
      <c r="F40" s="7"/>
      <c r="G40" s="7"/>
      <c r="H40" s="7"/>
    </row>
    <row r="41" spans="2:8" ht="27.75">
      <c r="B41" s="8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</row>
    <row r="42" spans="2:8" ht="44.25" customHeight="1">
      <c r="B42" s="9" t="s">
        <v>41</v>
      </c>
      <c r="C42" s="10">
        <v>6</v>
      </c>
      <c r="D42" s="10">
        <v>138</v>
      </c>
      <c r="E42" s="10"/>
      <c r="F42" s="10">
        <f>C42+D42-E42</f>
        <v>144</v>
      </c>
      <c r="G42" s="11">
        <v>136</v>
      </c>
      <c r="H42" s="10">
        <f>F42-G42</f>
        <v>8</v>
      </c>
    </row>
    <row r="43" spans="2:8" ht="27.75">
      <c r="B43" s="8" t="s">
        <v>19</v>
      </c>
      <c r="C43" s="8">
        <f>SUM(C42:C42)</f>
        <v>6</v>
      </c>
      <c r="D43" s="8">
        <f>SUM(D42:D42)</f>
        <v>138</v>
      </c>
      <c r="E43" s="8">
        <f>SUM(E42:E42)</f>
        <v>0</v>
      </c>
      <c r="F43" s="8">
        <f>SUM(F42:F42)</f>
        <v>144</v>
      </c>
      <c r="G43" s="8">
        <f>SUM(G42:G42)</f>
        <v>136</v>
      </c>
      <c r="H43" s="8">
        <f>SUM(H42:H42)</f>
        <v>8</v>
      </c>
    </row>
    <row r="44" spans="2:8" ht="14.25" customHeight="1">
      <c r="B44" s="6" t="s">
        <v>3</v>
      </c>
      <c r="C44" s="7" t="s">
        <v>42</v>
      </c>
      <c r="D44" s="7"/>
      <c r="E44" s="7"/>
      <c r="F44" s="7"/>
      <c r="G44" s="7"/>
      <c r="H44" s="7"/>
    </row>
    <row r="45" spans="2:8" ht="27.75">
      <c r="B45" s="8" t="s">
        <v>5</v>
      </c>
      <c r="C45" s="8" t="s">
        <v>6</v>
      </c>
      <c r="D45" s="8" t="s">
        <v>7</v>
      </c>
      <c r="E45" s="8" t="s">
        <v>8</v>
      </c>
      <c r="F45" s="8" t="s">
        <v>9</v>
      </c>
      <c r="G45" s="8" t="s">
        <v>10</v>
      </c>
      <c r="H45" s="8" t="s">
        <v>11</v>
      </c>
    </row>
    <row r="46" spans="2:8" ht="40.5">
      <c r="B46" s="9" t="s">
        <v>43</v>
      </c>
      <c r="C46" s="10">
        <v>473</v>
      </c>
      <c r="D46" s="10">
        <v>263</v>
      </c>
      <c r="E46" s="10"/>
      <c r="F46" s="10">
        <f aca="true" t="shared" si="6" ref="F46:F52">C46+D46-E46</f>
        <v>736</v>
      </c>
      <c r="G46" s="10">
        <v>683</v>
      </c>
      <c r="H46" s="10">
        <f aca="true" t="shared" si="7" ref="H46:H52">F46-G46</f>
        <v>53</v>
      </c>
    </row>
    <row r="47" spans="2:8" ht="40.5">
      <c r="B47" s="9" t="s">
        <v>44</v>
      </c>
      <c r="C47" s="10">
        <v>72</v>
      </c>
      <c r="D47" s="10">
        <v>52</v>
      </c>
      <c r="E47" s="10"/>
      <c r="F47" s="10">
        <f t="shared" si="6"/>
        <v>124</v>
      </c>
      <c r="G47" s="11">
        <v>60</v>
      </c>
      <c r="H47" s="10">
        <f t="shared" si="7"/>
        <v>64</v>
      </c>
    </row>
    <row r="48" spans="2:8" ht="27.75">
      <c r="B48" s="9" t="s">
        <v>45</v>
      </c>
      <c r="C48" s="10"/>
      <c r="D48" s="10">
        <v>1</v>
      </c>
      <c r="E48" s="10"/>
      <c r="F48" s="10">
        <f t="shared" si="6"/>
        <v>1</v>
      </c>
      <c r="G48" s="10"/>
      <c r="H48" s="10">
        <f t="shared" si="7"/>
        <v>1</v>
      </c>
    </row>
    <row r="49" spans="2:8" ht="37.5" customHeight="1">
      <c r="B49" s="9" t="s">
        <v>46</v>
      </c>
      <c r="C49" s="10">
        <v>7</v>
      </c>
      <c r="D49" s="10">
        <v>31</v>
      </c>
      <c r="E49" s="10"/>
      <c r="F49" s="10">
        <f t="shared" si="6"/>
        <v>38</v>
      </c>
      <c r="G49" s="10">
        <v>38</v>
      </c>
      <c r="H49" s="10">
        <f t="shared" si="7"/>
        <v>0</v>
      </c>
    </row>
    <row r="50" spans="2:8" ht="51.75" customHeight="1">
      <c r="B50" s="9" t="s">
        <v>47</v>
      </c>
      <c r="C50" s="10">
        <v>6</v>
      </c>
      <c r="D50" s="10">
        <v>337</v>
      </c>
      <c r="E50" s="10"/>
      <c r="F50" s="10">
        <f t="shared" si="6"/>
        <v>343</v>
      </c>
      <c r="G50" s="10">
        <v>343</v>
      </c>
      <c r="H50" s="10">
        <f t="shared" si="7"/>
        <v>0</v>
      </c>
    </row>
    <row r="51" spans="2:8" ht="49.5" customHeight="1">
      <c r="B51" s="9" t="s">
        <v>48</v>
      </c>
      <c r="C51" s="10">
        <v>200</v>
      </c>
      <c r="D51" s="10">
        <v>110</v>
      </c>
      <c r="E51" s="10"/>
      <c r="F51" s="10">
        <f t="shared" si="6"/>
        <v>310</v>
      </c>
      <c r="G51" s="10">
        <v>122</v>
      </c>
      <c r="H51" s="10">
        <f t="shared" si="7"/>
        <v>188</v>
      </c>
    </row>
    <row r="52" spans="2:8" ht="40.5">
      <c r="B52" s="9" t="s">
        <v>49</v>
      </c>
      <c r="C52" s="10"/>
      <c r="D52" s="10">
        <v>1</v>
      </c>
      <c r="E52" s="10"/>
      <c r="F52" s="10">
        <f t="shared" si="6"/>
        <v>1</v>
      </c>
      <c r="G52" s="10"/>
      <c r="H52" s="10">
        <f t="shared" si="7"/>
        <v>1</v>
      </c>
    </row>
    <row r="53" spans="2:8" ht="27.75">
      <c r="B53" s="8" t="s">
        <v>19</v>
      </c>
      <c r="C53" s="8">
        <f>SUM(C46:C50,C51:C52)</f>
        <v>758</v>
      </c>
      <c r="D53" s="8">
        <f>SUM(D46:D50,D51:D52)</f>
        <v>795</v>
      </c>
      <c r="E53" s="8">
        <f>SUM(E46:E50,E51:E52)</f>
        <v>0</v>
      </c>
      <c r="F53" s="8">
        <f>SUM(F46:F50,F51:F52)</f>
        <v>1553</v>
      </c>
      <c r="G53" s="8">
        <f>SUM(G46:G50,G51:G52)</f>
        <v>1246</v>
      </c>
      <c r="H53" s="8">
        <f>SUM(H46:H50,H51:H52)</f>
        <v>307</v>
      </c>
    </row>
    <row r="54" spans="2:8" ht="14.25" customHeight="1">
      <c r="B54" s="6" t="s">
        <v>3</v>
      </c>
      <c r="C54" s="7" t="s">
        <v>50</v>
      </c>
      <c r="D54" s="7"/>
      <c r="E54" s="7"/>
      <c r="F54" s="7"/>
      <c r="G54" s="7"/>
      <c r="H54" s="7"/>
    </row>
    <row r="55" spans="2:8" ht="27.75">
      <c r="B55" s="8" t="s">
        <v>5</v>
      </c>
      <c r="C55" s="8" t="s">
        <v>6</v>
      </c>
      <c r="D55" s="8" t="s">
        <v>7</v>
      </c>
      <c r="E55" s="8" t="s">
        <v>8</v>
      </c>
      <c r="F55" s="8" t="s">
        <v>9</v>
      </c>
      <c r="G55" s="8" t="s">
        <v>10</v>
      </c>
      <c r="H55" s="8" t="s">
        <v>11</v>
      </c>
    </row>
    <row r="56" spans="2:8" ht="27.75">
      <c r="B56" s="9" t="s">
        <v>51</v>
      </c>
      <c r="C56" s="10">
        <v>1</v>
      </c>
      <c r="D56" s="10">
        <v>5</v>
      </c>
      <c r="E56" s="10"/>
      <c r="F56" s="10">
        <f aca="true" t="shared" si="8" ref="F56:F58">C56+D56-E56</f>
        <v>6</v>
      </c>
      <c r="G56" s="10">
        <v>6</v>
      </c>
      <c r="H56" s="10">
        <f aca="true" t="shared" si="9" ref="H56:H58">F56-G56</f>
        <v>0</v>
      </c>
    </row>
    <row r="57" spans="2:8" ht="27.75">
      <c r="B57" s="9" t="s">
        <v>52</v>
      </c>
      <c r="C57" s="10">
        <v>10</v>
      </c>
      <c r="D57" s="10">
        <v>15</v>
      </c>
      <c r="E57" s="10"/>
      <c r="F57" s="10">
        <f t="shared" si="8"/>
        <v>25</v>
      </c>
      <c r="G57" s="11">
        <v>9</v>
      </c>
      <c r="H57" s="10">
        <f t="shared" si="9"/>
        <v>16</v>
      </c>
    </row>
    <row r="58" spans="2:8" ht="40.5">
      <c r="B58" s="9" t="s">
        <v>53</v>
      </c>
      <c r="C58" s="10">
        <v>1</v>
      </c>
      <c r="D58" s="10">
        <v>1</v>
      </c>
      <c r="E58" s="10"/>
      <c r="F58" s="10">
        <f t="shared" si="8"/>
        <v>2</v>
      </c>
      <c r="G58" s="10">
        <v>1</v>
      </c>
      <c r="H58" s="10">
        <f t="shared" si="9"/>
        <v>1</v>
      </c>
    </row>
    <row r="59" spans="2:8" ht="27.75">
      <c r="B59" s="8" t="s">
        <v>19</v>
      </c>
      <c r="C59" s="8">
        <f>SUM(C56:C58)</f>
        <v>12</v>
      </c>
      <c r="D59" s="8">
        <f>SUM(D56:D58)</f>
        <v>21</v>
      </c>
      <c r="E59" s="8">
        <f>SUM(E56:E58)</f>
        <v>0</v>
      </c>
      <c r="F59" s="8">
        <f>SUM(F56:F58)</f>
        <v>33</v>
      </c>
      <c r="G59" s="8">
        <f>SUM(G56:G58)</f>
        <v>16</v>
      </c>
      <c r="H59" s="8">
        <f>SUM(H56:H58)</f>
        <v>17</v>
      </c>
    </row>
    <row r="60" spans="2:8" ht="14.25" customHeight="1">
      <c r="B60" s="6" t="s">
        <v>3</v>
      </c>
      <c r="C60" s="7" t="s">
        <v>54</v>
      </c>
      <c r="D60" s="7"/>
      <c r="E60" s="7"/>
      <c r="F60" s="7"/>
      <c r="G60" s="7"/>
      <c r="H60" s="7"/>
    </row>
    <row r="61" spans="2:8" ht="27.75">
      <c r="B61" s="8" t="s">
        <v>5</v>
      </c>
      <c r="C61" s="8" t="s">
        <v>6</v>
      </c>
      <c r="D61" s="8" t="s">
        <v>7</v>
      </c>
      <c r="E61" s="8" t="s">
        <v>8</v>
      </c>
      <c r="F61" s="8" t="s">
        <v>9</v>
      </c>
      <c r="G61" s="8" t="s">
        <v>10</v>
      </c>
      <c r="H61" s="8" t="s">
        <v>11</v>
      </c>
    </row>
    <row r="62" spans="2:8" ht="27.75">
      <c r="B62" s="9" t="s">
        <v>55</v>
      </c>
      <c r="C62" s="10">
        <v>380</v>
      </c>
      <c r="D62" s="10">
        <v>276</v>
      </c>
      <c r="E62" s="10"/>
      <c r="F62" s="10">
        <f aca="true" t="shared" si="10" ref="F62:F65">C62+D62-E62</f>
        <v>656</v>
      </c>
      <c r="G62" s="11">
        <v>342</v>
      </c>
      <c r="H62" s="10">
        <f aca="true" t="shared" si="11" ref="H62:H65">F62-G62</f>
        <v>314</v>
      </c>
    </row>
    <row r="63" spans="2:8" ht="16.5">
      <c r="B63" s="9" t="s">
        <v>56</v>
      </c>
      <c r="C63" s="10">
        <v>1</v>
      </c>
      <c r="D63" s="10">
        <v>2069</v>
      </c>
      <c r="E63" s="10">
        <v>2</v>
      </c>
      <c r="F63" s="10">
        <f t="shared" si="10"/>
        <v>2068</v>
      </c>
      <c r="G63" s="11">
        <v>2068</v>
      </c>
      <c r="H63" s="10">
        <f t="shared" si="11"/>
        <v>0</v>
      </c>
    </row>
    <row r="64" spans="2:8" ht="40.5">
      <c r="B64" s="9" t="s">
        <v>57</v>
      </c>
      <c r="C64" s="10">
        <v>41</v>
      </c>
      <c r="D64" s="10">
        <f>371-C64</f>
        <v>330</v>
      </c>
      <c r="E64" s="10"/>
      <c r="F64" s="10">
        <f t="shared" si="10"/>
        <v>371</v>
      </c>
      <c r="G64" s="11">
        <v>325</v>
      </c>
      <c r="H64" s="10">
        <f t="shared" si="11"/>
        <v>46</v>
      </c>
    </row>
    <row r="65" spans="2:8" ht="27.75">
      <c r="B65" s="9" t="s">
        <v>58</v>
      </c>
      <c r="C65" s="10">
        <v>6</v>
      </c>
      <c r="D65" s="10">
        <v>13</v>
      </c>
      <c r="E65" s="10"/>
      <c r="F65" s="10">
        <f t="shared" si="10"/>
        <v>19</v>
      </c>
      <c r="G65" s="10">
        <v>12</v>
      </c>
      <c r="H65" s="10">
        <f t="shared" si="11"/>
        <v>7</v>
      </c>
    </row>
    <row r="66" spans="2:8" ht="27.75">
      <c r="B66" s="8" t="s">
        <v>19</v>
      </c>
      <c r="C66" s="8">
        <f>SUM(C62:C65)</f>
        <v>428</v>
      </c>
      <c r="D66" s="8">
        <f>SUM(D62:D65)</f>
        <v>2688</v>
      </c>
      <c r="E66" s="8">
        <f>SUM(E62:E65)</f>
        <v>2</v>
      </c>
      <c r="F66" s="8">
        <f>SUM(F62:F65)</f>
        <v>3114</v>
      </c>
      <c r="G66" s="8">
        <f>SUM(G62:G65)</f>
        <v>2747</v>
      </c>
      <c r="H66" s="8">
        <f>SUM(H62:H65)</f>
        <v>367</v>
      </c>
    </row>
    <row r="67" spans="2:8" ht="14.25" customHeight="1">
      <c r="B67" s="6" t="s">
        <v>3</v>
      </c>
      <c r="C67" s="7" t="s">
        <v>59</v>
      </c>
      <c r="D67" s="7"/>
      <c r="E67" s="7"/>
      <c r="F67" s="7"/>
      <c r="G67" s="7"/>
      <c r="H67" s="7"/>
    </row>
    <row r="68" spans="2:8" ht="27.75">
      <c r="B68" s="8" t="s">
        <v>5</v>
      </c>
      <c r="C68" s="8" t="s">
        <v>6</v>
      </c>
      <c r="D68" s="8" t="s">
        <v>7</v>
      </c>
      <c r="E68" s="8" t="s">
        <v>8</v>
      </c>
      <c r="F68" s="8" t="s">
        <v>9</v>
      </c>
      <c r="G68" s="8" t="s">
        <v>10</v>
      </c>
      <c r="H68" s="8" t="s">
        <v>11</v>
      </c>
    </row>
    <row r="69" spans="2:8" ht="27.75">
      <c r="B69" s="9" t="s">
        <v>60</v>
      </c>
      <c r="C69" s="10">
        <v>2</v>
      </c>
      <c r="D69" s="10">
        <v>13</v>
      </c>
      <c r="E69" s="10"/>
      <c r="F69" s="10">
        <f>C69+D69-E69</f>
        <v>15</v>
      </c>
      <c r="G69" s="11">
        <v>13</v>
      </c>
      <c r="H69" s="10">
        <f>F69-G69</f>
        <v>2</v>
      </c>
    </row>
    <row r="70" spans="2:8" ht="27.75">
      <c r="B70" s="8" t="s">
        <v>19</v>
      </c>
      <c r="C70" s="8">
        <f>C69</f>
        <v>2</v>
      </c>
      <c r="D70" s="8">
        <f>D69</f>
        <v>13</v>
      </c>
      <c r="E70" s="8">
        <f>E69</f>
        <v>0</v>
      </c>
      <c r="F70" s="8">
        <f>F69</f>
        <v>15</v>
      </c>
      <c r="G70" s="8">
        <f>G69</f>
        <v>13</v>
      </c>
      <c r="H70" s="8">
        <f>H69</f>
        <v>2</v>
      </c>
    </row>
    <row r="71" spans="2:8" ht="14.25" customHeight="1">
      <c r="B71" s="6" t="s">
        <v>3</v>
      </c>
      <c r="C71" s="7" t="s">
        <v>61</v>
      </c>
      <c r="D71" s="7"/>
      <c r="E71" s="7"/>
      <c r="F71" s="7"/>
      <c r="G71" s="7"/>
      <c r="H71" s="7"/>
    </row>
    <row r="72" spans="2:8" ht="27.75">
      <c r="B72" s="8" t="s">
        <v>5</v>
      </c>
      <c r="C72" s="8" t="s">
        <v>6</v>
      </c>
      <c r="D72" s="8" t="s">
        <v>7</v>
      </c>
      <c r="E72" s="8" t="s">
        <v>8</v>
      </c>
      <c r="F72" s="8" t="s">
        <v>9</v>
      </c>
      <c r="G72" s="8" t="s">
        <v>10</v>
      </c>
      <c r="H72" s="8" t="s">
        <v>11</v>
      </c>
    </row>
    <row r="73" spans="2:8" ht="27.75">
      <c r="B73" s="9" t="s">
        <v>62</v>
      </c>
      <c r="C73" s="10">
        <v>51</v>
      </c>
      <c r="D73" s="10">
        <v>605</v>
      </c>
      <c r="E73" s="10"/>
      <c r="F73" s="10">
        <f aca="true" t="shared" si="12" ref="F73:F75">C73+D73-E73</f>
        <v>656</v>
      </c>
      <c r="G73" s="10">
        <v>656</v>
      </c>
      <c r="H73" s="10">
        <f aca="true" t="shared" si="13" ref="H73:H75">F73-G73</f>
        <v>0</v>
      </c>
    </row>
    <row r="74" spans="2:8" ht="16.5">
      <c r="B74" s="9" t="s">
        <v>63</v>
      </c>
      <c r="C74" s="10">
        <v>1569</v>
      </c>
      <c r="D74" s="10">
        <v>1316</v>
      </c>
      <c r="E74" s="10">
        <v>2</v>
      </c>
      <c r="F74" s="10">
        <f t="shared" si="12"/>
        <v>2883</v>
      </c>
      <c r="G74" s="10">
        <v>2135</v>
      </c>
      <c r="H74" s="10">
        <f t="shared" si="13"/>
        <v>748</v>
      </c>
    </row>
    <row r="75" spans="2:8" ht="27.75">
      <c r="B75" s="9" t="s">
        <v>64</v>
      </c>
      <c r="C75" s="10"/>
      <c r="D75" s="10">
        <v>2</v>
      </c>
      <c r="E75" s="10"/>
      <c r="F75" s="10">
        <f t="shared" si="12"/>
        <v>2</v>
      </c>
      <c r="G75" s="10">
        <v>2</v>
      </c>
      <c r="H75" s="10">
        <f t="shared" si="13"/>
        <v>0</v>
      </c>
    </row>
    <row r="76" spans="2:8" ht="27.75">
      <c r="B76" s="8" t="s">
        <v>19</v>
      </c>
      <c r="C76" s="8">
        <f>SUM(C73,C74,C75)</f>
        <v>1620</v>
      </c>
      <c r="D76" s="8">
        <f>SUM(D73,D74,D75)</f>
        <v>1923</v>
      </c>
      <c r="E76" s="8">
        <f>SUM(E73,E74,E75)</f>
        <v>2</v>
      </c>
      <c r="F76" s="8">
        <f>SUM(F73,F74,F75)</f>
        <v>3541</v>
      </c>
      <c r="G76" s="8">
        <f>SUM(G73,G74,G75)</f>
        <v>2793</v>
      </c>
      <c r="H76" s="8">
        <f>SUM(H73,H74,H75)</f>
        <v>748</v>
      </c>
    </row>
    <row r="77" spans="2:8" ht="16.5">
      <c r="B77" s="6" t="s">
        <v>38</v>
      </c>
      <c r="C77" s="6">
        <f>C76+C70+C66+C59+C53+C43</f>
        <v>2826</v>
      </c>
      <c r="D77" s="6">
        <f>D76+D70+D66+D59+D53+D43</f>
        <v>5578</v>
      </c>
      <c r="E77" s="6">
        <f>E76+E70+E66+E59+E53+E43</f>
        <v>4</v>
      </c>
      <c r="F77" s="6">
        <f>F76+F70+F66+F59+F53+F43</f>
        <v>8400</v>
      </c>
      <c r="G77" s="6">
        <f>G76+G70+G66+G59+G53+G43</f>
        <v>6951</v>
      </c>
      <c r="H77" s="6">
        <f>H76+H70+H66+H59+H53+H43</f>
        <v>1449</v>
      </c>
    </row>
    <row r="78" spans="2:8" ht="15.75" customHeight="1">
      <c r="B78" s="4" t="s">
        <v>1</v>
      </c>
      <c r="C78" s="5" t="s">
        <v>65</v>
      </c>
      <c r="D78" s="5"/>
      <c r="E78" s="5"/>
      <c r="F78" s="5"/>
      <c r="G78" s="5"/>
      <c r="H78" s="5"/>
    </row>
    <row r="79" spans="2:8" ht="14.25" customHeight="1">
      <c r="B79" s="6" t="s">
        <v>3</v>
      </c>
      <c r="C79" s="7" t="s">
        <v>66</v>
      </c>
      <c r="D79" s="7"/>
      <c r="E79" s="7"/>
      <c r="F79" s="7"/>
      <c r="G79" s="7"/>
      <c r="H79" s="7"/>
    </row>
    <row r="80" spans="2:8" ht="27.75">
      <c r="B80" s="8" t="s">
        <v>5</v>
      </c>
      <c r="C80" s="8" t="s">
        <v>6</v>
      </c>
      <c r="D80" s="8" t="s">
        <v>7</v>
      </c>
      <c r="E80" s="8" t="s">
        <v>8</v>
      </c>
      <c r="F80" s="8" t="s">
        <v>9</v>
      </c>
      <c r="G80" s="8" t="s">
        <v>10</v>
      </c>
      <c r="H80" s="8" t="s">
        <v>11</v>
      </c>
    </row>
    <row r="81" spans="2:8" ht="27.75">
      <c r="B81" s="9" t="s">
        <v>67</v>
      </c>
      <c r="C81" s="10">
        <v>30</v>
      </c>
      <c r="D81" s="10">
        <v>750</v>
      </c>
      <c r="E81" s="10"/>
      <c r="F81" s="10">
        <f aca="true" t="shared" si="14" ref="F81:F82">C81+D81-E81</f>
        <v>780</v>
      </c>
      <c r="G81" s="11">
        <v>761</v>
      </c>
      <c r="H81" s="10">
        <f aca="true" t="shared" si="15" ref="H81:H82">F81-G81</f>
        <v>19</v>
      </c>
    </row>
    <row r="82" spans="2:8" ht="32.25" customHeight="1">
      <c r="B82" s="9" t="s">
        <v>68</v>
      </c>
      <c r="C82" s="10"/>
      <c r="D82" s="10"/>
      <c r="E82" s="10"/>
      <c r="F82" s="10">
        <f t="shared" si="14"/>
        <v>0</v>
      </c>
      <c r="G82" s="10"/>
      <c r="H82" s="10">
        <f t="shared" si="15"/>
        <v>0</v>
      </c>
    </row>
    <row r="83" spans="2:8" ht="27.75">
      <c r="B83" s="8" t="s">
        <v>19</v>
      </c>
      <c r="C83" s="8">
        <f>SUM(C81:C82)</f>
        <v>30</v>
      </c>
      <c r="D83" s="8">
        <f>SUM(D81:D82)</f>
        <v>750</v>
      </c>
      <c r="E83" s="8">
        <f>SUM(E81:E82)</f>
        <v>0</v>
      </c>
      <c r="F83" s="8">
        <f>SUM(F81:F82)</f>
        <v>780</v>
      </c>
      <c r="G83" s="8">
        <f>SUM(G81:G82)</f>
        <v>761</v>
      </c>
      <c r="H83" s="8">
        <f>SUM(H81:H82)</f>
        <v>19</v>
      </c>
    </row>
    <row r="84" spans="2:8" ht="14.25" customHeight="1">
      <c r="B84" s="6" t="s">
        <v>3</v>
      </c>
      <c r="C84" s="7" t="s">
        <v>69</v>
      </c>
      <c r="D84" s="7"/>
      <c r="E84" s="7"/>
      <c r="F84" s="7"/>
      <c r="G84" s="7"/>
      <c r="H84" s="7"/>
    </row>
    <row r="85" spans="2:8" ht="27.75">
      <c r="B85" s="8" t="s">
        <v>5</v>
      </c>
      <c r="C85" s="8" t="s">
        <v>6</v>
      </c>
      <c r="D85" s="8" t="s">
        <v>7</v>
      </c>
      <c r="E85" s="8" t="s">
        <v>8</v>
      </c>
      <c r="F85" s="8" t="s">
        <v>9</v>
      </c>
      <c r="G85" s="8" t="s">
        <v>10</v>
      </c>
      <c r="H85" s="8" t="s">
        <v>11</v>
      </c>
    </row>
    <row r="86" spans="2:8" ht="27.75">
      <c r="B86" s="9" t="s">
        <v>70</v>
      </c>
      <c r="C86" s="10">
        <v>3</v>
      </c>
      <c r="D86" s="10">
        <v>26</v>
      </c>
      <c r="E86" s="10"/>
      <c r="F86" s="10">
        <f aca="true" t="shared" si="16" ref="F86:F87">C86+D86-E86</f>
        <v>29</v>
      </c>
      <c r="G86" s="10">
        <v>29</v>
      </c>
      <c r="H86" s="10">
        <f aca="true" t="shared" si="17" ref="H86:H87">F86-G86</f>
        <v>0</v>
      </c>
    </row>
    <row r="87" spans="2:8" ht="27.75">
      <c r="B87" s="9" t="s">
        <v>71</v>
      </c>
      <c r="C87" s="10">
        <v>3</v>
      </c>
      <c r="D87" s="10">
        <v>11</v>
      </c>
      <c r="E87" s="10"/>
      <c r="F87" s="10">
        <f t="shared" si="16"/>
        <v>14</v>
      </c>
      <c r="G87" s="10">
        <v>12</v>
      </c>
      <c r="H87" s="10">
        <f t="shared" si="17"/>
        <v>2</v>
      </c>
    </row>
    <row r="88" spans="2:8" ht="27.75">
      <c r="B88" s="8" t="s">
        <v>19</v>
      </c>
      <c r="C88" s="8">
        <f>SUM(C86:C87)</f>
        <v>6</v>
      </c>
      <c r="D88" s="8">
        <f>SUM(D86:D87)</f>
        <v>37</v>
      </c>
      <c r="E88" s="8">
        <f>SUM(E86:E87)</f>
        <v>0</v>
      </c>
      <c r="F88" s="8">
        <f>SUM(F86:F87)</f>
        <v>43</v>
      </c>
      <c r="G88" s="8">
        <f>SUM(G86:G87)</f>
        <v>41</v>
      </c>
      <c r="H88" s="8">
        <f>SUM(H86:H87)</f>
        <v>2</v>
      </c>
    </row>
    <row r="89" spans="2:8" ht="16.5">
      <c r="B89" s="6" t="s">
        <v>38</v>
      </c>
      <c r="C89" s="6">
        <f>C88+C83</f>
        <v>36</v>
      </c>
      <c r="D89" s="6">
        <f>D88+D83</f>
        <v>787</v>
      </c>
      <c r="E89" s="6">
        <f>E88+E83</f>
        <v>0</v>
      </c>
      <c r="F89" s="6">
        <f>F88+F83</f>
        <v>823</v>
      </c>
      <c r="G89" s="6">
        <f>G88+G83</f>
        <v>802</v>
      </c>
      <c r="H89" s="6">
        <f>H88+H83</f>
        <v>21</v>
      </c>
    </row>
    <row r="90" spans="2:8" ht="16.5">
      <c r="B90" s="4" t="s">
        <v>72</v>
      </c>
      <c r="C90" s="4">
        <f>C89+C77+C38</f>
        <v>5359</v>
      </c>
      <c r="D90" s="4">
        <f>D89+D77+D38</f>
        <v>9512</v>
      </c>
      <c r="E90" s="4">
        <f>E89+E77+E38</f>
        <v>7</v>
      </c>
      <c r="F90" s="4">
        <f>F89+F77+F38</f>
        <v>14864</v>
      </c>
      <c r="G90" s="4">
        <f>G89+G77+G38</f>
        <v>11162</v>
      </c>
      <c r="H90" s="4">
        <f>H89+H77+H38</f>
        <v>3702</v>
      </c>
    </row>
    <row r="91" ht="0.75" customHeight="1"/>
  </sheetData>
  <sheetProtection selectLockedCells="1" selectUnlockedCells="1"/>
  <mergeCells count="16">
    <mergeCell ref="A1:I1"/>
    <mergeCell ref="C2:H2"/>
    <mergeCell ref="C3:H3"/>
    <mergeCell ref="C13:H13"/>
    <mergeCell ref="C19:H19"/>
    <mergeCell ref="C23:H23"/>
    <mergeCell ref="C39:H39"/>
    <mergeCell ref="C40:H40"/>
    <mergeCell ref="C44:H44"/>
    <mergeCell ref="C54:H54"/>
    <mergeCell ref="C60:H60"/>
    <mergeCell ref="C67:H67"/>
    <mergeCell ref="C71:H71"/>
    <mergeCell ref="C78:H78"/>
    <mergeCell ref="C79:H79"/>
    <mergeCell ref="C84:H84"/>
  </mergeCells>
  <printOptions/>
  <pageMargins left="0.3902777777777778" right="0.3902777777777778" top="0.27569444444444446" bottom="0.4423611111111111" header="0.5118055555555555" footer="0.27569444444444446"/>
  <pageSetup horizontalDpi="300" verticalDpi="300" orientation="portrait" paperSize="9" scale="66"/>
  <headerFooter alignWithMargins="0">
    <oddFooter>&amp;C&amp;"Times New Roman,Regular"&amp;12&amp;P/&amp;N</oddFooter>
  </headerFooter>
  <rowBreaks count="1026" manualBreakCount="1026">
    <brk id="91" max="255" man="1"/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2021-01-13T07:43:14Z</dcterms:modified>
  <cp:category/>
  <cp:version/>
  <cp:contentType/>
  <cp:contentStatus/>
  <cp:revision>203</cp:revision>
</cp:coreProperties>
</file>